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uk\userhome\melnike\My Documents\PD\Kašna Resslovo nám\PD Final\1454_F1 Rozpočet\"/>
    </mc:Choice>
  </mc:AlternateContent>
  <bookViews>
    <workbookView xWindow="0" yWindow="0" windowWidth="23040" windowHeight="9390"/>
  </bookViews>
  <sheets>
    <sheet name="Rozpoče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MAIN2__" localSheetId="0">#REF!</definedName>
    <definedName name="__MAIN2__">#REF!</definedName>
    <definedName name="__SAZBA__" localSheetId="0">'[1]SMLUVNÍ ROZPOČET'!#REF!</definedName>
    <definedName name="__SAZBA__">'[1]SMLUVNÍ ROZPOČET'!#REF!</definedName>
    <definedName name="__TE1__" localSheetId="0">'[2]Kryci list'!#REF!</definedName>
    <definedName name="__TE1__">'[2]Kryci list'!#REF!</definedName>
    <definedName name="__TE4__" localSheetId="0">#REF!</definedName>
    <definedName name="__TE4__">#REF!</definedName>
    <definedName name="__TR0__" localSheetId="0">#REF!</definedName>
    <definedName name="__TR0__">#REF!</definedName>
    <definedName name="__TR1__" localSheetId="0">#REF!</definedName>
    <definedName name="__TR1__">#REF!</definedName>
    <definedName name="__TR2__" localSheetId="0">#REF!</definedName>
    <definedName name="__TR2__">#REF!</definedName>
    <definedName name="__TR3__" localSheetId="0">#REF!</definedName>
    <definedName name="__TR3__">#REF!</definedName>
    <definedName name="__TR4__" localSheetId="0">#REF!</definedName>
    <definedName name="__TR4__">#REF!</definedName>
    <definedName name="__TR5__" localSheetId="0">#REF!</definedName>
    <definedName name="__TR5__">#REF!</definedName>
    <definedName name="_BPK1" localSheetId="0">[3]Položky!#REF!</definedName>
    <definedName name="_BPK1">[3]Položky!#REF!</definedName>
    <definedName name="_BPK2" localSheetId="0">[3]Položky!#REF!</definedName>
    <definedName name="_BPK2">[3]Položky!#REF!</definedName>
    <definedName name="_BPK3" localSheetId="0">[3]Položky!#REF!</definedName>
    <definedName name="_BPK3">[3]Položky!#REF!</definedName>
    <definedName name="_xlnm._FilterDatabase" localSheetId="0" hidden="1">Rozpočet!$D$5:$D$63</definedName>
    <definedName name="CenaCelkemBezDPH" localSheetId="0">[4]KL.PDD!#REF!</definedName>
    <definedName name="CenaCelkemBezDPH">[4]KL.PDD!#REF!</definedName>
    <definedName name="cisloobjektu">'[3]Krycí list'!$A$4</definedName>
    <definedName name="CisloRozpoctu">'[5]Krycí list'!$C$2</definedName>
    <definedName name="cislostavby">'[3]Krycí list'!$A$6</definedName>
    <definedName name="CisloStavebnihoRozpoctu" localSheetId="0">[4]KL.PDD!#REF!</definedName>
    <definedName name="CisloStavebnihoRozpoctu">[4]KL.PDD!#REF!</definedName>
    <definedName name="Datum" localSheetId="0">#REF!</definedName>
    <definedName name="Datum">#REF!</definedName>
    <definedName name="Dil" localSheetId="0">#REF!</definedName>
    <definedName name="Dil">#REF!</definedName>
    <definedName name="DNseznam">'[6]Pomocný- nemazat'!$B$4:$B$56</definedName>
    <definedName name="Dodavka" localSheetId="0">#REF!</definedName>
    <definedName name="Dodavka">#REF!</definedName>
    <definedName name="Dodavka0" localSheetId="0">[3]Položky!#REF!</definedName>
    <definedName name="Dodavka0">[3]Položky!#REF!</definedName>
    <definedName name="DPHSni">[4]KL.PDD!$G$20</definedName>
    <definedName name="DPHZakl">[4]KL.PDD!$G$24</definedName>
    <definedName name="HSV" localSheetId="0">#REF!</definedName>
    <definedName name="HSV">#REF!</definedName>
    <definedName name="HSV0" localSheetId="0">[3]Položky!#REF!</definedName>
    <definedName name="HSV0">[3]Položky!#REF!</definedName>
    <definedName name="HZS" localSheetId="0">#REF!</definedName>
    <definedName name="HZS">#REF!</definedName>
    <definedName name="HZS0" localSheetId="0">[3]Položky!#REF!</definedName>
    <definedName name="HZS0">[3]Položky!#REF!</definedName>
    <definedName name="JKSO" localSheetId="0">#REF!</definedName>
    <definedName name="JKSO">#REF!</definedName>
    <definedName name="mereni">[7]Potrubí!$A$471:$A$502</definedName>
    <definedName name="MistoStavby" localSheetId="0">[4]KL.PDD!#REF!</definedName>
    <definedName name="MistoStavby">[4]KL.PDD!#REF!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[3]Položky!#REF!</definedName>
    <definedName name="Montaz0">[3]Položky!#REF!</definedName>
    <definedName name="NazevDilu" localSheetId="0">#REF!</definedName>
    <definedName name="NazevDilu">#REF!</definedName>
    <definedName name="nazevobjektu">'[8]Krycí list MaR'!$C$5</definedName>
    <definedName name="NazevRozpoctu">'[5]Krycí list'!$D$2</definedName>
    <definedName name="nazevstavby">'[8]Krycí list MaR'!$C$7</definedName>
    <definedName name="NazevStavebnihoRozpoctu" localSheetId="0">[4]KL.PDD!#REF!</definedName>
    <definedName name="NazevStavebnihoRozpoctu">[4]KL.PDD!#REF!</definedName>
    <definedName name="_xlnm.Print_Titles" localSheetId="0">Rozpočet!$1:$5</definedName>
    <definedName name="Objednatel" localSheetId="0">#REF!</definedName>
    <definedName name="Objednatel">#REF!</definedName>
    <definedName name="_xlnm.Print_Area" localSheetId="0">Rozpočet!$A$1:$F$67</definedName>
    <definedName name="PocetMJ" localSheetId="0">#REF!</definedName>
    <definedName name="PocetMJ">#REF!</definedName>
    <definedName name="potrubi">[7]Potrubí!$A$388:$A$444</definedName>
    <definedName name="Poznamka" localSheetId="0">#REF!</definedName>
    <definedName name="Poznamka">#REF!</definedName>
    <definedName name="Print_Area" localSheetId="0">#REF!</definedName>
    <definedName name="Print_Area">#REF!</definedName>
    <definedName name="Print_Area___0">"$bez.$#REF!$#REF!:$bez.$#REF!$#REF!"</definedName>
    <definedName name="Print_Titles">"$#REF!.$A$1:$#REF!.$IV$3"</definedName>
    <definedName name="Profese">'[8]Krycí list MaR'!$E$2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[3]Položky!#REF!</definedName>
    <definedName name="PSV0">[3]Položky!#REF!</definedName>
    <definedName name="Re" localSheetId="0">[4]NAB.KL!#REF!</definedName>
    <definedName name="Re">[4]NAB.KL!#REF!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stava">'[8]Krycí list MaR'!$C$2</definedName>
    <definedName name="spoje">[7]Potrubí!$A$447:$A$455</definedName>
    <definedName name="Typ" localSheetId="0">[3]Položky!#REF!</definedName>
    <definedName name="Typ">[3]Položky!#REF!</definedName>
    <definedName name="ulozeni">[7]Potrubí!$A$458:$A$468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>"$bez.$#REF!$#REF!:$bez.$#REF!$#REF!"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kladDPHSni">[4]KL.PDD!$G$19</definedName>
    <definedName name="ZakladDPHZakl" localSheetId="0">[4]KL.PDD!#REF!</definedName>
    <definedName name="ZakladDPHZakl">[4]KL.PDD!#REF!</definedName>
    <definedName name="Zaokrouhleni" localSheetId="0">[4]KL.PDD!#REF!</definedName>
    <definedName name="Zaokrouhleni">[4]KL.PDD!#REF!</definedName>
    <definedName name="Zařazení">'[8]Krycí list MaR'!$A$2</definedName>
    <definedName name="Zhotovitel" localSheetId="0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1" l="1"/>
  <c r="F61" i="1"/>
  <c r="F60" i="1"/>
  <c r="F59" i="1"/>
  <c r="F58" i="1"/>
  <c r="F56" i="1"/>
  <c r="F55" i="1"/>
  <c r="F54" i="1"/>
  <c r="F52" i="1"/>
  <c r="F51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7" i="1"/>
  <c r="F16" i="1"/>
  <c r="F15" i="1"/>
  <c r="F14" i="1"/>
  <c r="F12" i="1"/>
  <c r="F11" i="1"/>
  <c r="F9" i="1"/>
  <c r="F7" i="1" s="1"/>
  <c r="F8" i="1"/>
  <c r="F53" i="1" l="1"/>
  <c r="F13" i="1"/>
  <c r="F35" i="1"/>
  <c r="F50" i="1"/>
  <c r="F34" i="1" s="1"/>
  <c r="F57" i="1"/>
  <c r="F18" i="1"/>
  <c r="F6" i="1" s="1"/>
  <c r="F63" i="1" l="1"/>
</calcChain>
</file>

<file path=xl/sharedStrings.xml><?xml version="1.0" encoding="utf-8"?>
<sst xmlns="http://schemas.openxmlformats.org/spreadsheetml/2006/main" count="157" uniqueCount="100">
  <si>
    <t>POLOŽKOVÝ ROZPOČET:</t>
  </si>
  <si>
    <t>Oprava technologie fontány a olověných van kašny v Resselově nám. v Chrudimi</t>
  </si>
  <si>
    <t>Technologie cirkulace a čištění vody</t>
  </si>
  <si>
    <t>Měření a regulace (MaR)</t>
  </si>
  <si>
    <t>DPS</t>
  </si>
  <si>
    <t>zak.č.</t>
  </si>
  <si>
    <t>popis</t>
  </si>
  <si>
    <t>položka</t>
  </si>
  <si>
    <t>jed.</t>
  </si>
  <si>
    <t>počet</t>
  </si>
  <si>
    <t>jed. cena</t>
  </si>
  <si>
    <t>cena</t>
  </si>
  <si>
    <t>1. Dodávka přístrojů a zařízení</t>
  </si>
  <si>
    <t>součet</t>
  </si>
  <si>
    <t>................................................</t>
  </si>
  <si>
    <t>1.1 Řídicí systém</t>
  </si>
  <si>
    <t>...............................................</t>
  </si>
  <si>
    <t>modulární řídicí systém, integrovaný webový server, komunikace ETH, CIB, 2x RS485 (Modbus RTU), 1x RS232 (modem SMS)
počet IO: 1xAI, 0xAO, 12xDI, 6xDO, +20% rezerva</t>
  </si>
  <si>
    <t>PLC</t>
  </si>
  <si>
    <t>ks</t>
  </si>
  <si>
    <t>dotykový operátorský panel, rezistivní 4.3" TFT, Ethernet 10/100Base (montáž do dveří rozvaděče)</t>
  </si>
  <si>
    <t>OP</t>
  </si>
  <si>
    <t>1.2 Vizualizační a ovládací systém</t>
  </si>
  <si>
    <t>není požadován</t>
  </si>
  <si>
    <t>1.3 Rozvaděč</t>
  </si>
  <si>
    <t>rozvaděč nástěnný oceloplechový, IP54, 800x500x250 mm, přívod a vývody vrchem, s montážní deskou, vybavení rozvaděče viz. technická specifikace</t>
  </si>
  <si>
    <t>RK</t>
  </si>
  <si>
    <t>1.4 Periferie</t>
  </si>
  <si>
    <t>impulsní modul pro vodoměr</t>
  </si>
  <si>
    <t>VM</t>
  </si>
  <si>
    <t>absolutní snímač hladiny, 4-20mA, vyhodnocovací jednotka, 0-5m</t>
  </si>
  <si>
    <t>BL</t>
  </si>
  <si>
    <t>spínač průtoku, kontakt relé</t>
  </si>
  <si>
    <t>SF</t>
  </si>
  <si>
    <t>spínač hladiny s dvěmi elektrodami, kontakt relé</t>
  </si>
  <si>
    <t>SL</t>
  </si>
  <si>
    <t>1.5 Kabely a trasy</t>
  </si>
  <si>
    <t>kabel sdělovací</t>
  </si>
  <si>
    <t>JYTY-O 4x1</t>
  </si>
  <si>
    <t>m</t>
  </si>
  <si>
    <t>JYTY-O 7x1</t>
  </si>
  <si>
    <t>kabel silový</t>
  </si>
  <si>
    <t>CYKY-J 3x1,5</t>
  </si>
  <si>
    <t>CYKY-J 5x1,5</t>
  </si>
  <si>
    <t>vodič pospojení</t>
  </si>
  <si>
    <t>CY 6</t>
  </si>
  <si>
    <t>vodič zemění</t>
  </si>
  <si>
    <t>CY 16</t>
  </si>
  <si>
    <t>drátěný žlab galvanický pozink vč.nosného a spoj. materiálu a přepážky</t>
  </si>
  <si>
    <t>50x50 mm, GZ</t>
  </si>
  <si>
    <t>trubka ohebná včetně příchytek</t>
  </si>
  <si>
    <t>320N, 25 mm, šedá</t>
  </si>
  <si>
    <t>lišta vkládací</t>
  </si>
  <si>
    <t>LV 24x22 HD</t>
  </si>
  <si>
    <t>svítidlo nástěnné/stropní se zvýšenou odolností proti prachu a vlhku IP44, plastová ochranná mřížka, skleněný kryt, LED žárovka</t>
  </si>
  <si>
    <t>100W E27 bílá LED</t>
  </si>
  <si>
    <t>krabice instalační IP54 na omítku, svrokovnice</t>
  </si>
  <si>
    <t>spínač jednopólový IP 44, řazení 1, šedá</t>
  </si>
  <si>
    <t>zásuvka jednonásobná IP 44, s ochranným kolíkem, s víčkem, šedá</t>
  </si>
  <si>
    <t>zásuvka dvojnásobná IP 44, s ochrannými kolíky, s víčky, šedá</t>
  </si>
  <si>
    <t>spojovací a podružný materiál</t>
  </si>
  <si>
    <t>kpl</t>
  </si>
  <si>
    <t>2. Práce a služby</t>
  </si>
  <si>
    <t>.............................................</t>
  </si>
  <si>
    <t>2.1 Montáž</t>
  </si>
  <si>
    <t>kabel</t>
  </si>
  <si>
    <t>kabelový žlab</t>
  </si>
  <si>
    <t>elektroinstalační trubka</t>
  </si>
  <si>
    <t>vkládací lišta</t>
  </si>
  <si>
    <t xml:space="preserve">instalační krabice </t>
  </si>
  <si>
    <t>instalace rozvaděče</t>
  </si>
  <si>
    <t>instalace a připojení periferií, spínačů a zásuvek</t>
  </si>
  <si>
    <t>instalace a připojení svítidel</t>
  </si>
  <si>
    <t xml:space="preserve">připojení zařízení ostatních profesí </t>
  </si>
  <si>
    <t>zapojení a označení kabelů</t>
  </si>
  <si>
    <t>individuální vyzkoušení a kontrola</t>
  </si>
  <si>
    <t>technické práce a koordinace</t>
  </si>
  <si>
    <t>2.2 Aplikační SW</t>
  </si>
  <si>
    <t>aplikační SW pro řídicí systém</t>
  </si>
  <si>
    <t>PLC1</t>
  </si>
  <si>
    <t>aplikační SW pro připojení operátorského panelu</t>
  </si>
  <si>
    <t>OP1</t>
  </si>
  <si>
    <t>2.3 Uvedení do provozu</t>
  </si>
  <si>
    <t>zprovoznění PLC a operátorského panelu</t>
  </si>
  <si>
    <t>zprovoznění MaR a elektroinstalace</t>
  </si>
  <si>
    <t>komplexní zkoušky, kontrola provozu, zaškolení obsluhy</t>
  </si>
  <si>
    <t>2.4 Dokumentace</t>
  </si>
  <si>
    <t>revizní zpráva elektro</t>
  </si>
  <si>
    <t>RZE</t>
  </si>
  <si>
    <t>dokumentace pro realizaci stavby (výrobní dokumentace rozvaděče)</t>
  </si>
  <si>
    <t>DRS</t>
  </si>
  <si>
    <t>dokumentace skutečného stavu</t>
  </si>
  <si>
    <t>DSS</t>
  </si>
  <si>
    <t>návod na obsluhu operátorského panelu</t>
  </si>
  <si>
    <t>kompletace dodavatelská dokumentace (osvědčení, návody, tech. listy)</t>
  </si>
  <si>
    <t>Měření a regulace</t>
  </si>
  <si>
    <t>celkem</t>
  </si>
  <si>
    <t>Poznámka:</t>
  </si>
  <si>
    <t>1. Uvedené ceny jsou v Kč bez DPH.</t>
  </si>
  <si>
    <t>2. Ceny jsou uvedeny včetně nákladů na dopravu a přesun materiálu.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</si>
</sst>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;[Red]#,##0"/>
    <numFmt numFmtId="166" formatCode="#,##0\ ;[Red]\-#,##0\ "/>
  </numFmts>
  <fonts count="16" x14ac:knownFonts="1">
    <font>
      <sz val="11"/>
      <color theme="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42"/>
      </patternFill>
    </fill>
    <fill>
      <patternFill patternType="solid">
        <fgColor rgb="FF66FFFF"/>
        <bgColor indexed="62"/>
      </patternFill>
    </fill>
    <fill>
      <patternFill patternType="solid">
        <fgColor rgb="FFCCFFFF"/>
        <bgColor indexed="64"/>
      </patternFill>
    </fill>
    <fill>
      <patternFill patternType="solid">
        <fgColor rgb="FFFFCCCC"/>
        <bgColor indexed="62"/>
      </patternFill>
    </fill>
    <fill>
      <patternFill patternType="solid">
        <fgColor rgb="FFFFE1E1"/>
        <bgColor indexed="64"/>
      </patternFill>
    </fill>
    <fill>
      <patternFill patternType="solid">
        <fgColor indexed="43"/>
        <bgColor indexed="42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11" fillId="0" borderId="0">
      <alignment vertical="center"/>
    </xf>
    <xf numFmtId="166" fontId="11" fillId="0" borderId="0">
      <alignment vertical="center"/>
    </xf>
  </cellStyleXfs>
  <cellXfs count="83">
    <xf numFmtId="0" fontId="0" fillId="0" borderId="0" xfId="0"/>
    <xf numFmtId="0" fontId="1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2" fontId="5" fillId="2" borderId="4" xfId="0" applyNumberFormat="1" applyFont="1" applyFill="1" applyBorder="1" applyAlignment="1">
      <alignment vertical="top" wrapText="1" shrinkToFit="1"/>
    </xf>
    <xf numFmtId="2" fontId="5" fillId="2" borderId="0" xfId="0" applyNumberFormat="1" applyFont="1" applyFill="1" applyAlignment="1">
      <alignment vertical="top" wrapText="1" shrinkToFit="1"/>
    </xf>
    <xf numFmtId="2" fontId="5" fillId="2" borderId="5" xfId="0" applyNumberFormat="1" applyFont="1" applyFill="1" applyBorder="1" applyAlignment="1">
      <alignment vertical="top" wrapText="1" shrinkToFit="1"/>
    </xf>
    <xf numFmtId="49" fontId="6" fillId="2" borderId="6" xfId="0" applyNumberFormat="1" applyFont="1" applyFill="1" applyBorder="1" applyAlignment="1">
      <alignment vertical="top"/>
    </xf>
    <xf numFmtId="164" fontId="6" fillId="2" borderId="7" xfId="0" applyNumberFormat="1" applyFont="1" applyFill="1" applyBorder="1" applyAlignment="1">
      <alignment horizontal="center" vertical="top" wrapText="1"/>
    </xf>
    <xf numFmtId="164" fontId="7" fillId="2" borderId="7" xfId="0" applyNumberFormat="1" applyFont="1" applyFill="1" applyBorder="1" applyAlignment="1">
      <alignment vertical="top" wrapText="1"/>
    </xf>
    <xf numFmtId="164" fontId="6" fillId="2" borderId="8" xfId="0" applyNumberFormat="1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/>
    </xf>
    <xf numFmtId="165" fontId="8" fillId="2" borderId="9" xfId="0" applyNumberFormat="1" applyFont="1" applyFill="1" applyBorder="1" applyAlignment="1">
      <alignment horizontal="center" vertical="top"/>
    </xf>
    <xf numFmtId="164" fontId="8" fillId="2" borderId="9" xfId="0" applyNumberFormat="1" applyFont="1" applyFill="1" applyBorder="1" applyAlignment="1">
      <alignment horizontal="center" vertical="top"/>
    </xf>
    <xf numFmtId="0" fontId="9" fillId="0" borderId="0" xfId="0" applyFont="1" applyAlignment="1">
      <alignment vertical="top"/>
    </xf>
    <xf numFmtId="0" fontId="10" fillId="3" borderId="10" xfId="0" applyFont="1" applyFill="1" applyBorder="1" applyAlignment="1">
      <alignment vertical="top"/>
    </xf>
    <xf numFmtId="0" fontId="10" fillId="3" borderId="11" xfId="0" applyFont="1" applyFill="1" applyBorder="1" applyAlignment="1">
      <alignment horizontal="center" vertical="top" shrinkToFit="1"/>
    </xf>
    <xf numFmtId="0" fontId="10" fillId="3" borderId="11" xfId="0" applyFont="1" applyFill="1" applyBorder="1" applyAlignment="1">
      <alignment horizontal="left" vertical="top"/>
    </xf>
    <xf numFmtId="164" fontId="10" fillId="3" borderId="11" xfId="0" applyNumberFormat="1" applyFont="1" applyFill="1" applyBorder="1" applyAlignment="1">
      <alignment horizontal="center" vertical="top"/>
    </xf>
    <xf numFmtId="164" fontId="10" fillId="3" borderId="12" xfId="0" applyNumberFormat="1" applyFont="1" applyFill="1" applyBorder="1" applyAlignment="1">
      <alignment horizontal="right" vertical="top"/>
    </xf>
    <xf numFmtId="0" fontId="10" fillId="4" borderId="10" xfId="0" applyFont="1" applyFill="1" applyBorder="1" applyAlignment="1">
      <alignment vertical="top"/>
    </xf>
    <xf numFmtId="166" fontId="12" fillId="4" borderId="11" xfId="1" applyFont="1" applyFill="1" applyBorder="1" applyAlignment="1">
      <alignment horizontal="center" vertical="top"/>
    </xf>
    <xf numFmtId="166" fontId="10" fillId="4" borderId="11" xfId="1" applyFont="1" applyFill="1" applyBorder="1" applyAlignment="1">
      <alignment horizontal="left" vertical="top"/>
    </xf>
    <xf numFmtId="164" fontId="10" fillId="4" borderId="11" xfId="1" applyNumberFormat="1" applyFont="1" applyFill="1" applyBorder="1" applyAlignment="1">
      <alignment vertical="top"/>
    </xf>
    <xf numFmtId="164" fontId="10" fillId="4" borderId="12" xfId="1" applyNumberFormat="1" applyFont="1" applyFill="1" applyBorder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center" vertical="top" wrapText="1"/>
    </xf>
    <xf numFmtId="166" fontId="13" fillId="0" borderId="0" xfId="1" applyFont="1" applyAlignment="1">
      <alignment horizontal="center" vertical="top" wrapText="1"/>
    </xf>
    <xf numFmtId="164" fontId="13" fillId="0" borderId="0" xfId="1" applyNumberFormat="1" applyFont="1" applyAlignment="1">
      <alignment vertical="top"/>
    </xf>
    <xf numFmtId="16" fontId="10" fillId="4" borderId="10" xfId="0" applyNumberFormat="1" applyFont="1" applyFill="1" applyBorder="1" applyAlignment="1">
      <alignment vertical="top"/>
    </xf>
    <xf numFmtId="0" fontId="12" fillId="4" borderId="11" xfId="0" applyFont="1" applyFill="1" applyBorder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 wrapText="1"/>
    </xf>
    <xf numFmtId="0" fontId="10" fillId="4" borderId="10" xfId="0" applyFont="1" applyFill="1" applyBorder="1" applyAlignment="1">
      <alignment vertical="top" wrapText="1"/>
    </xf>
    <xf numFmtId="0" fontId="9" fillId="0" borderId="0" xfId="0" applyFont="1"/>
    <xf numFmtId="165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166" fontId="10" fillId="4" borderId="11" xfId="1" applyFont="1" applyFill="1" applyBorder="1" applyAlignment="1">
      <alignment horizontal="right" vertical="top" shrinkToFit="1"/>
    </xf>
    <xf numFmtId="14" fontId="13" fillId="0" borderId="0" xfId="1" applyNumberFormat="1" applyFont="1" applyAlignment="1">
      <alignment horizontal="center" vertical="top"/>
    </xf>
    <xf numFmtId="166" fontId="13" fillId="0" borderId="0" xfId="1" applyFont="1" applyFill="1" applyAlignment="1">
      <alignment horizontal="center" vertical="top" shrinkToFit="1"/>
    </xf>
    <xf numFmtId="0" fontId="13" fillId="0" borderId="0" xfId="0" applyFont="1" applyAlignment="1">
      <alignment vertical="center" shrinkToFit="1"/>
    </xf>
    <xf numFmtId="14" fontId="13" fillId="0" borderId="0" xfId="1" applyNumberFormat="1" applyFont="1" applyAlignment="1">
      <alignment horizontal="center" vertical="center"/>
    </xf>
    <xf numFmtId="164" fontId="13" fillId="0" borderId="0" xfId="1" applyNumberFormat="1" applyFont="1">
      <alignment vertical="center"/>
    </xf>
    <xf numFmtId="0" fontId="10" fillId="5" borderId="10" xfId="0" applyFont="1" applyFill="1" applyBorder="1" applyAlignment="1">
      <alignment vertical="top"/>
    </xf>
    <xf numFmtId="0" fontId="10" fillId="5" borderId="11" xfId="0" applyFont="1" applyFill="1" applyBorder="1" applyAlignment="1">
      <alignment horizontal="center" vertical="top" shrinkToFit="1"/>
    </xf>
    <xf numFmtId="166" fontId="10" fillId="5" borderId="11" xfId="1" applyFont="1" applyFill="1" applyBorder="1" applyAlignment="1">
      <alignment horizontal="left" vertical="top"/>
    </xf>
    <xf numFmtId="164" fontId="10" fillId="5" borderId="11" xfId="1" applyNumberFormat="1" applyFont="1" applyFill="1" applyBorder="1" applyAlignment="1">
      <alignment horizontal="center" vertical="top"/>
    </xf>
    <xf numFmtId="164" fontId="10" fillId="5" borderId="12" xfId="1" applyNumberFormat="1" applyFont="1" applyFill="1" applyBorder="1" applyAlignment="1">
      <alignment horizontal="right" vertical="top"/>
    </xf>
    <xf numFmtId="0" fontId="10" fillId="6" borderId="10" xfId="0" applyFont="1" applyFill="1" applyBorder="1" applyAlignment="1">
      <alignment vertical="top"/>
    </xf>
    <xf numFmtId="166" fontId="10" fillId="6" borderId="11" xfId="1" applyFont="1" applyFill="1" applyBorder="1" applyAlignment="1">
      <alignment horizontal="right" vertical="top" shrinkToFit="1"/>
    </xf>
    <xf numFmtId="166" fontId="10" fillId="6" borderId="11" xfId="1" applyFont="1" applyFill="1" applyBorder="1" applyAlignment="1">
      <alignment horizontal="left" vertical="top"/>
    </xf>
    <xf numFmtId="164" fontId="10" fillId="6" borderId="11" xfId="1" applyNumberFormat="1" applyFont="1" applyFill="1" applyBorder="1" applyAlignment="1">
      <alignment vertical="top"/>
    </xf>
    <xf numFmtId="164" fontId="10" fillId="6" borderId="12" xfId="1" applyNumberFormat="1" applyFont="1" applyFill="1" applyBorder="1" applyAlignment="1">
      <alignment vertical="top"/>
    </xf>
    <xf numFmtId="166" fontId="13" fillId="0" borderId="0" xfId="1" applyFont="1" applyAlignment="1">
      <alignment horizontal="center" vertical="top" shrinkToFit="1"/>
    </xf>
    <xf numFmtId="166" fontId="13" fillId="0" borderId="0" xfId="2" applyFont="1" applyAlignment="1">
      <alignment vertical="top" wrapText="1"/>
    </xf>
    <xf numFmtId="166" fontId="12" fillId="6" borderId="11" xfId="1" applyFont="1" applyFill="1" applyBorder="1" applyAlignment="1">
      <alignment horizontal="right" vertical="top" shrinkToFit="1"/>
    </xf>
    <xf numFmtId="0" fontId="13" fillId="0" borderId="0" xfId="0" applyFont="1" applyAlignment="1">
      <alignment horizontal="left" vertical="top" wrapText="1"/>
    </xf>
    <xf numFmtId="166" fontId="13" fillId="0" borderId="0" xfId="1" applyFont="1" applyAlignment="1">
      <alignment horizontal="center" vertical="top"/>
    </xf>
    <xf numFmtId="165" fontId="13" fillId="0" borderId="0" xfId="1" applyNumberFormat="1" applyFont="1" applyAlignment="1">
      <alignment horizontal="center" vertical="top"/>
    </xf>
    <xf numFmtId="0" fontId="13" fillId="0" borderId="0" xfId="0" applyFont="1" applyAlignment="1">
      <alignment horizontal="left" vertical="top"/>
    </xf>
    <xf numFmtId="166" fontId="8" fillId="0" borderId="0" xfId="1" applyFont="1" applyAlignment="1">
      <alignment horizontal="center" vertical="top"/>
    </xf>
    <xf numFmtId="165" fontId="13" fillId="0" borderId="0" xfId="1" applyNumberFormat="1" applyFont="1" applyAlignment="1">
      <alignment horizontal="center" vertical="top" wrapText="1"/>
    </xf>
    <xf numFmtId="0" fontId="13" fillId="0" borderId="13" xfId="0" applyFont="1" applyBorder="1" applyAlignment="1">
      <alignment horizontal="left" vertical="top"/>
    </xf>
    <xf numFmtId="0" fontId="10" fillId="7" borderId="14" xfId="0" applyFont="1" applyFill="1" applyBorder="1" applyAlignment="1">
      <alignment vertical="top"/>
    </xf>
    <xf numFmtId="0" fontId="10" fillId="7" borderId="15" xfId="0" applyFont="1" applyFill="1" applyBorder="1" applyAlignment="1">
      <alignment horizontal="center" vertical="top" shrinkToFit="1"/>
    </xf>
    <xf numFmtId="166" fontId="10" fillId="7" borderId="15" xfId="1" applyFont="1" applyFill="1" applyBorder="1" applyAlignment="1">
      <alignment horizontal="left" vertical="top"/>
    </xf>
    <xf numFmtId="164" fontId="10" fillId="7" borderId="15" xfId="1" applyNumberFormat="1" applyFont="1" applyFill="1" applyBorder="1" applyAlignment="1">
      <alignment horizontal="center" vertical="top"/>
    </xf>
    <xf numFmtId="164" fontId="10" fillId="7" borderId="16" xfId="1" applyNumberFormat="1" applyFont="1" applyFill="1" applyBorder="1" applyAlignment="1">
      <alignment horizontal="right" vertical="top"/>
    </xf>
    <xf numFmtId="0" fontId="10" fillId="0" borderId="0" xfId="0" applyFont="1" applyAlignment="1">
      <alignment vertical="top"/>
    </xf>
    <xf numFmtId="166" fontId="10" fillId="0" borderId="0" xfId="1" applyFont="1" applyAlignment="1">
      <alignment horizontal="left" vertical="top"/>
    </xf>
    <xf numFmtId="165" fontId="10" fillId="0" borderId="0" xfId="1" applyNumberFormat="1" applyFont="1" applyAlignment="1">
      <alignment horizontal="center" vertical="top"/>
    </xf>
    <xf numFmtId="164" fontId="10" fillId="0" borderId="0" xfId="1" applyNumberFormat="1" applyFont="1" applyAlignment="1">
      <alignment horizontal="center" vertical="top"/>
    </xf>
    <xf numFmtId="164" fontId="10" fillId="0" borderId="0" xfId="1" applyNumberFormat="1" applyFont="1" applyAlignment="1">
      <alignment horizontal="right" vertical="top"/>
    </xf>
    <xf numFmtId="166" fontId="15" fillId="0" borderId="0" xfId="1" applyFont="1" applyAlignment="1">
      <alignment vertical="top"/>
    </xf>
    <xf numFmtId="166" fontId="13" fillId="0" borderId="0" xfId="1" applyFont="1" applyAlignment="1">
      <alignment vertical="top"/>
    </xf>
    <xf numFmtId="165" fontId="13" fillId="0" borderId="0" xfId="0" applyNumberFormat="1" applyFont="1" applyAlignment="1">
      <alignment horizontal="center" vertical="top"/>
    </xf>
    <xf numFmtId="164" fontId="13" fillId="0" borderId="0" xfId="0" applyNumberFormat="1" applyFont="1" applyAlignment="1">
      <alignment vertical="top"/>
    </xf>
    <xf numFmtId="0" fontId="2" fillId="2" borderId="2" xfId="0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horizontal="right" vertical="top" wrapText="1"/>
    </xf>
    <xf numFmtId="2" fontId="4" fillId="2" borderId="4" xfId="0" applyNumberFormat="1" applyFont="1" applyFill="1" applyBorder="1" applyAlignment="1">
      <alignment horizontal="left" vertical="top" wrapText="1" shrinkToFit="1"/>
    </xf>
    <xf numFmtId="2" fontId="4" fillId="2" borderId="0" xfId="0" applyNumberFormat="1" applyFont="1" applyFill="1" applyAlignment="1">
      <alignment horizontal="left" vertical="top" wrapText="1" shrinkToFit="1"/>
    </xf>
    <xf numFmtId="2" fontId="4" fillId="2" borderId="5" xfId="0" applyNumberFormat="1" applyFont="1" applyFill="1" applyBorder="1" applyAlignment="1">
      <alignment horizontal="left" vertical="top" wrapText="1" shrinkToFit="1"/>
    </xf>
  </cellXfs>
  <cellStyles count="3">
    <cellStyle name="Normální" xfId="0" builtinId="0"/>
    <cellStyle name="normální_02020645_Hartmann_Rico_Chvalkovice" xfId="1"/>
    <cellStyle name="normální_02020645_Hartmann_Rico_Chvalkovice_10030420_KotelnaPerunova5_KVKg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tecont\ARCHATT%20PAM&#193;TKY\REALIZACE%20(2)\Pardubice_z&#225;mek_18-2-21\05_Pracovn&#237;-dokumenty\PCE_N&#193;KLADY%20STAVBA%20-%20SUB%20-%20VSR%20-%20VON%20-%20FAK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tecont\ARCHATT%20PAM&#193;TKY\REALIZACE%20(2)\Pardubice_z&#225;mek_18-2-21\05_Pracovn&#237;-dokumenty\20180919_ROZPO&#268;ET_odem&#269;en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chodbm\Obchod_E\nab&#237;dky%202002\Elektro%20Brno\MOU%20Brno\PET\K%20SO%20001%20Adaptace%20prostor%20pro%20um&#237;s.%20vy&#353;.%20P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tecont\KAMA\_VYVOJ_DATA\SablonaStavba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tecont\BUILDpowerS\Templates\Rozpocty\Sablon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40\usb(A1)\ES_2013_006_PD%20KGJ%20TEPVOS%20-%20&#268;EZ%20Energo\2-DSP\PS%2001%20-%20technologie%20KGJ\Pomocn&#25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40\usb(A1)\ES_2013_006_PD%20KGJ%20TEPVOS%20-%20&#268;EZ%20Energo\2-DSP\PS%2001%20-%20technologie%20KGJ\DSP-PS01-S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kty_abecedne\Users\reditel\Documents\Tecont\Nabidky\2017\1701004_DirectMedia_Skyscraper______________30.1\skyscraper\SO01.MaR_V&#253;kaz%20v&#253;m&#283;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VzorPolozky"/>
      <sheetName val="NÁKLADY"/>
      <sheetName val="KL REALIZACE"/>
      <sheetName val="SUBSYSTEM"/>
      <sheetName val="SMLUVNÍ ROZPOČET"/>
      <sheetName val="ZL2"/>
      <sheetName val="ZL3"/>
      <sheetName val="R-REALIZACE"/>
      <sheetName val="SUŤ"/>
      <sheetName val="VR.REA"/>
      <sheetName val="VRN.REA"/>
      <sheetName val="FAKTURY"/>
      <sheetName val="NÁKLADY 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Titulní strana"/>
      <sheetName val="Všeobecné podmínky"/>
      <sheetName val="Způsob stanovení jedn. ceny"/>
      <sheetName val="Pokyny pro vyplnění"/>
      <sheetName val="Krycí list"/>
      <sheetName val="Rekapitulace"/>
      <sheetName val="Zakaz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S</v>
          </cell>
        </row>
        <row r="6">
          <cell r="A6" t="str">
            <v>-165787</v>
          </cell>
        </row>
      </sheetData>
      <sheetData sheetId="1">
        <row r="14">
          <cell r="E14">
            <v>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NAB.KL"/>
      <sheetName val="NAB.NÁKLADY"/>
      <sheetName val="REALIZACE.S "/>
      <sheetName val="VzorPolozky"/>
      <sheetName val="ROZPOČTY"/>
      <sheetName val="KL.PDD"/>
      <sheetName val="PDD.X"/>
      <sheetName val="CF"/>
      <sheetName val="STAVBA"/>
      <sheetName val="ODPADY"/>
      <sheetName val="VON"/>
      <sheetName val="VR"/>
      <sheetName val="X.náklady"/>
      <sheetName val="KL.SOD-OBJ"/>
      <sheetName val="ZL.KL"/>
      <sheetName val="ZL.Rek"/>
      <sheetName val="ZLX.Pol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>
        <row r="19">
          <cell r="G19">
            <v>0</v>
          </cell>
        </row>
        <row r="20">
          <cell r="G20">
            <v>0</v>
          </cell>
        </row>
        <row r="24">
          <cell r="G24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- nemazat"/>
      <sheetName val="List1"/>
      <sheetName val="List2"/>
      <sheetName val="List3"/>
    </sheetNames>
    <sheetDataSet>
      <sheetData sheetId="0">
        <row r="4">
          <cell r="B4">
            <v>1</v>
          </cell>
        </row>
        <row r="5">
          <cell r="B5">
            <v>1.2</v>
          </cell>
        </row>
        <row r="6">
          <cell r="B6">
            <v>1.6</v>
          </cell>
        </row>
        <row r="7">
          <cell r="B7">
            <v>2</v>
          </cell>
        </row>
        <row r="8">
          <cell r="B8">
            <v>2.5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</row>
        <row r="12">
          <cell r="B12">
            <v>6</v>
          </cell>
        </row>
        <row r="13">
          <cell r="B13">
            <v>8</v>
          </cell>
        </row>
        <row r="14">
          <cell r="B14">
            <v>10</v>
          </cell>
        </row>
        <row r="15">
          <cell r="B15">
            <v>12</v>
          </cell>
        </row>
        <row r="16">
          <cell r="B16">
            <v>13</v>
          </cell>
        </row>
        <row r="17">
          <cell r="B17">
            <v>15</v>
          </cell>
        </row>
        <row r="18">
          <cell r="B18">
            <v>20</v>
          </cell>
        </row>
        <row r="19">
          <cell r="B19">
            <v>25</v>
          </cell>
        </row>
        <row r="20">
          <cell r="B20">
            <v>32</v>
          </cell>
        </row>
        <row r="21">
          <cell r="B21">
            <v>40</v>
          </cell>
        </row>
        <row r="22">
          <cell r="B22">
            <v>50</v>
          </cell>
        </row>
        <row r="23">
          <cell r="B23">
            <v>65</v>
          </cell>
        </row>
        <row r="24">
          <cell r="B24">
            <v>80</v>
          </cell>
        </row>
        <row r="25">
          <cell r="B25">
            <v>100</v>
          </cell>
        </row>
        <row r="26">
          <cell r="B26">
            <v>125</v>
          </cell>
        </row>
        <row r="27">
          <cell r="B27">
            <v>150</v>
          </cell>
        </row>
        <row r="28">
          <cell r="B28">
            <v>175</v>
          </cell>
        </row>
        <row r="29">
          <cell r="B29">
            <v>200</v>
          </cell>
        </row>
        <row r="30">
          <cell r="B30">
            <v>225</v>
          </cell>
        </row>
        <row r="31">
          <cell r="B31">
            <v>250</v>
          </cell>
        </row>
        <row r="32">
          <cell r="B32">
            <v>300</v>
          </cell>
        </row>
        <row r="33">
          <cell r="B33">
            <v>350</v>
          </cell>
        </row>
        <row r="34">
          <cell r="B34">
            <v>400</v>
          </cell>
        </row>
        <row r="35">
          <cell r="B35">
            <v>450</v>
          </cell>
        </row>
        <row r="36">
          <cell r="B36">
            <v>500</v>
          </cell>
        </row>
        <row r="37">
          <cell r="B37">
            <v>600</v>
          </cell>
        </row>
        <row r="38">
          <cell r="B38">
            <v>700</v>
          </cell>
        </row>
        <row r="39">
          <cell r="B39">
            <v>800</v>
          </cell>
        </row>
        <row r="40">
          <cell r="B40">
            <v>900</v>
          </cell>
        </row>
        <row r="41">
          <cell r="B41">
            <v>1000</v>
          </cell>
        </row>
        <row r="42">
          <cell r="B42">
            <v>1200</v>
          </cell>
        </row>
        <row r="43">
          <cell r="B43">
            <v>1400</v>
          </cell>
        </row>
        <row r="44">
          <cell r="B44">
            <v>1600</v>
          </cell>
        </row>
        <row r="45">
          <cell r="B45">
            <v>1800</v>
          </cell>
        </row>
        <row r="46">
          <cell r="B46">
            <v>2000</v>
          </cell>
        </row>
        <row r="47">
          <cell r="B47">
            <v>2200</v>
          </cell>
        </row>
        <row r="48">
          <cell r="B48">
            <v>2400</v>
          </cell>
        </row>
        <row r="49">
          <cell r="B49">
            <v>2600</v>
          </cell>
        </row>
        <row r="50">
          <cell r="B50">
            <v>2800</v>
          </cell>
        </row>
        <row r="51">
          <cell r="B51">
            <v>3000</v>
          </cell>
        </row>
        <row r="52">
          <cell r="B52">
            <v>3200</v>
          </cell>
        </row>
        <row r="53">
          <cell r="B53">
            <v>3400</v>
          </cell>
        </row>
        <row r="54">
          <cell r="B54">
            <v>3600</v>
          </cell>
        </row>
        <row r="55">
          <cell r="B55">
            <v>3800</v>
          </cell>
        </row>
        <row r="56">
          <cell r="B56">
            <v>4000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ní list"/>
      <sheetName val="Souhrn"/>
      <sheetName val="Potrubní trasy"/>
      <sheetName val="Stroje"/>
      <sheetName val="Armatury"/>
      <sheetName val="Potrubí"/>
      <sheetName val="Izolace a nátěry"/>
      <sheetName val="Demontáže a montáže"/>
    </sheetNames>
    <sheetDataSet>
      <sheetData sheetId="0"/>
      <sheetData sheetId="1"/>
      <sheetData sheetId="2"/>
      <sheetData sheetId="3"/>
      <sheetData sheetId="4"/>
      <sheetData sheetId="5">
        <row r="388">
          <cell r="A388" t="str">
            <v xml:space="preserve"> -</v>
          </cell>
        </row>
        <row r="389">
          <cell r="A389" t="str">
            <v>DNO KLENUTÉ</v>
          </cell>
        </row>
        <row r="390">
          <cell r="A390" t="str">
            <v>DNO PLOCHÉ</v>
          </cell>
        </row>
        <row r="391">
          <cell r="A391" t="str">
            <v>KOLENO 30° segmentové, vč. přírub  (VZT, kouřovody)</v>
          </cell>
        </row>
        <row r="392">
          <cell r="A392" t="str">
            <v>KOLENO 30°, 1500x1500, vč. přírub</v>
          </cell>
        </row>
        <row r="393">
          <cell r="A393" t="str">
            <v>KOLENO 45° segmentové, vč. přírub  (VZT, kouřovody)</v>
          </cell>
        </row>
        <row r="394">
          <cell r="A394" t="str">
            <v>KOLENO 45°, R=D (VZT, kouřovody)</v>
          </cell>
        </row>
        <row r="395">
          <cell r="A395" t="str">
            <v>KOLENO 90° segmentové, vč. přírub  (VZT, kouřovody)</v>
          </cell>
        </row>
        <row r="396">
          <cell r="A396" t="str">
            <v>KOLENO 90°, 1500x1500, vč.přírub</v>
          </cell>
        </row>
        <row r="397">
          <cell r="A397" t="str">
            <v>KOLENO 90°, 1500x2400, vč.přírub</v>
          </cell>
        </row>
        <row r="398">
          <cell r="A398" t="str">
            <v>KOLENO 90°, R=D (VZT, kouřovody)</v>
          </cell>
        </row>
        <row r="399">
          <cell r="A399" t="str">
            <v>KOLENO 90°, R=D s kontrolním otvorem ((VZT, kouřovody))</v>
          </cell>
        </row>
        <row r="400">
          <cell r="A400" t="str">
            <v>KONCOVKA - s vnějším závitem, s trnem pro hadici</v>
          </cell>
        </row>
        <row r="401">
          <cell r="A401" t="str">
            <v>KOUŘOVOD kruhového průřezu - přírubový, přetlakový</v>
          </cell>
        </row>
        <row r="402">
          <cell r="A402" t="str">
            <v>KOUŘOVOD kruhového průřezu - svařovaný, přetlakový</v>
          </cell>
        </row>
        <row r="403">
          <cell r="A403" t="str">
            <v>ODBOČKA</v>
          </cell>
        </row>
        <row r="404">
          <cell r="A404" t="str">
            <v>ODVZDUŠNĚNÍ - nádobka, potrubí k podlaze, kohout, izolace</v>
          </cell>
        </row>
        <row r="405">
          <cell r="A405" t="str">
            <v>REDUKCE CENTRICKÁ</v>
          </cell>
        </row>
        <row r="406">
          <cell r="A406" t="str">
            <v>REDUKCE excentrická (VZT, kouřovody)</v>
          </cell>
        </row>
        <row r="407">
          <cell r="A407" t="str">
            <v>REDUKCE excentrická 1500x1500 na 1500x2400</v>
          </cell>
        </row>
        <row r="408">
          <cell r="A408" t="str">
            <v>T-KUS S NESTEJNÝMI HRDLY</v>
          </cell>
        </row>
        <row r="409">
          <cell r="A409" t="str">
            <v>T-KUS SE STEJNÝMI HRDLY</v>
          </cell>
        </row>
        <row r="410">
          <cell r="A410" t="str">
            <v>TRUBKA 114,1x3,6</v>
          </cell>
        </row>
        <row r="411">
          <cell r="A411" t="str">
            <v>TRUBKA 139,7x4,0 (DN125)</v>
          </cell>
        </row>
        <row r="412">
          <cell r="A412" t="str">
            <v>TRUBKA 168,3x4,5</v>
          </cell>
        </row>
        <row r="413">
          <cell r="A413" t="str">
            <v>TRUBKA 17,2x1,8</v>
          </cell>
        </row>
        <row r="414">
          <cell r="A414" t="str">
            <v>TRUBKA 21,3x2,0</v>
          </cell>
        </row>
        <row r="415">
          <cell r="A415" t="str">
            <v>TRUBKA 219,1x6,3</v>
          </cell>
        </row>
        <row r="416">
          <cell r="A416" t="str">
            <v>TRUBKA 26,9x2,3</v>
          </cell>
        </row>
        <row r="417">
          <cell r="A417" t="str">
            <v>TRUBKA 273,0x5,0</v>
          </cell>
        </row>
        <row r="418">
          <cell r="A418" t="str">
            <v>TRUBKA 323,9x7,1</v>
          </cell>
        </row>
        <row r="419">
          <cell r="A419" t="str">
            <v>TRUBKA 33,7x2,6</v>
          </cell>
        </row>
        <row r="420">
          <cell r="A420" t="str">
            <v>TRUBKA 42,4x2,6</v>
          </cell>
        </row>
        <row r="421">
          <cell r="A421" t="str">
            <v>TRUBKA 48,3x2,6</v>
          </cell>
        </row>
        <row r="422">
          <cell r="A422" t="str">
            <v>TRUBKA 60,3x2,9</v>
          </cell>
        </row>
        <row r="423">
          <cell r="A423" t="str">
            <v>TRUBKA 76,1x2,9 (DN65)</v>
          </cell>
        </row>
        <row r="424">
          <cell r="A424" t="str">
            <v>TRUBKA 88,9x3,2</v>
          </cell>
        </row>
        <row r="425">
          <cell r="A425" t="str">
            <v>TRUBKOVÝ OBLOUK 45°, R=1,5D</v>
          </cell>
        </row>
        <row r="426">
          <cell r="A426" t="str">
            <v>TRUBKOVÝ OBLOUK 90°, R=1,5D</v>
          </cell>
        </row>
        <row r="427">
          <cell r="A427" t="str">
            <v>VYPOUŠTĚNÍ - potrubí k podlaze, kohout</v>
          </cell>
        </row>
        <row r="428">
          <cell r="A428" t="str">
            <v>VZT POTRUBÍ - pevná a volná příruba</v>
          </cell>
        </row>
        <row r="429">
          <cell r="A429" t="str">
            <v>VZT POTRUBÍ - tl. 3 mm, L=PN, pevná a volná příruba</v>
          </cell>
        </row>
        <row r="430">
          <cell r="A430" t="str">
            <v>VZT POTRUBÍ 1500x1500, tl. 3 mm - L=xm- pevná a volná příruba</v>
          </cell>
        </row>
        <row r="431">
          <cell r="A431" t="str">
            <v>VZT POTRUBÍ 1500x2400, tl. 3 mm - L=xm- pevná a volná příruba</v>
          </cell>
        </row>
        <row r="432">
          <cell r="A432" t="str">
            <v>VZT T-KUS, 1500x1500x1500, vč. přírub</v>
          </cell>
        </row>
        <row r="433">
          <cell r="A433" t="str">
            <v xml:space="preserve">VZT VSTUPNÍ DÍL </v>
          </cell>
        </row>
        <row r="447">
          <cell r="A447" t="str">
            <v xml:space="preserve"> -</v>
          </cell>
        </row>
        <row r="448">
          <cell r="A448" t="str">
            <v>PŘÍRUBA PŘIVAŘOVACÍ S KRKEM</v>
          </cell>
        </row>
        <row r="449">
          <cell r="A449" t="str">
            <v>PŘÍRUBOVÝ SPOJ (šrouby, těsnění, podložky, matice)</v>
          </cell>
        </row>
        <row r="450">
          <cell r="A450" t="str">
            <v>ZÁVITOVÉ SPOJENÍ (vč. šroubení)</v>
          </cell>
        </row>
        <row r="451">
          <cell r="A451" t="str">
            <v>PŘÍRUBA PŘIVAŘOVACÍ - pro kouřovody a VZT</v>
          </cell>
        </row>
        <row r="458">
          <cell r="A458" t="str">
            <v xml:space="preserve"> -</v>
          </cell>
        </row>
        <row r="459">
          <cell r="A459" t="str">
            <v>POTRUBNÍ ULOŽENÍ - kluzné, vč. konzol</v>
          </cell>
        </row>
        <row r="460">
          <cell r="A460" t="str">
            <v>POTRUBNÍ ULOŽENÍ - montážní systém</v>
          </cell>
        </row>
        <row r="461">
          <cell r="A461" t="str">
            <v>POTRUBNÍ ULOŽENÍ - pevný bod, vč. konzol</v>
          </cell>
        </row>
        <row r="462">
          <cell r="A462" t="str">
            <v>POTRUBNÍ ULOŽENÍ - s vedením, vč. konzol</v>
          </cell>
        </row>
        <row r="463">
          <cell r="A463" t="str">
            <v>PRUCHODKA STĚNOU</v>
          </cell>
        </row>
        <row r="464">
          <cell r="A464" t="str">
            <v>PRUCHODKA STĚNOU 1500x2400</v>
          </cell>
        </row>
        <row r="465">
          <cell r="A465" t="str">
            <v>PRUCHODKA STĚNOU 1500x1500</v>
          </cell>
        </row>
        <row r="471">
          <cell r="A471" t="str">
            <v xml:space="preserve"> -</v>
          </cell>
        </row>
        <row r="472">
          <cell r="A472" t="str">
            <v>NÁVAREK ŠIKMÝ S VNITŘNÍM ZÁVITEM - M20x1,5</v>
          </cell>
        </row>
        <row r="473">
          <cell r="A473" t="str">
            <v>NÁVAREK PŘÍMÝ S VNITŘNÍM ZÁVITEM - M20x1,5</v>
          </cell>
        </row>
        <row r="474">
          <cell r="A474" t="str">
            <v>MĚŘENÍ TEPLOTY (0-200°C, vč. návarku a jímky, L&gt;1/2DN+80)</v>
          </cell>
        </row>
        <row r="475">
          <cell r="A475" t="str">
            <v>MĚŘENÍ TEPLOTY (0-120°C, vč. návarku a jímky)</v>
          </cell>
        </row>
        <row r="476">
          <cell r="A476" t="str">
            <v xml:space="preserve">MĚŘENÍ TLAKU (0-25bar, vč. potrubí, ventil, spojovací materiál) </v>
          </cell>
        </row>
        <row r="477">
          <cell r="A477" t="str">
            <v xml:space="preserve">MĚŘENÍ TLAKU (0-10bar, vč. potrubí, ventil, spojovací materiál) </v>
          </cell>
        </row>
        <row r="478">
          <cell r="A478" t="str">
            <v>NÁVAREK PRO MĚŘENÍ TLAKU</v>
          </cell>
        </row>
        <row r="479">
          <cell r="A479" t="str">
            <v>NÁVAREK PRO LAMBDA SONDU</v>
          </cell>
        </row>
        <row r="480">
          <cell r="A480" t="str">
            <v>MĚŘENÍ TEPLOTY (0-350°C, vč. návarku a jímky)</v>
          </cell>
        </row>
        <row r="502">
          <cell r="A502" t="str">
            <v xml:space="preserve"> -</v>
          </cell>
        </row>
      </sheetData>
      <sheetData sheetId="6"/>
      <sheetData sheetId="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MaR"/>
      <sheetName val="Rekapitulace MaR"/>
      <sheetName val="Polozky MaR"/>
    </sheetNames>
    <sheetDataSet>
      <sheetData sheetId="0">
        <row r="2">
          <cell r="A2" t="str">
            <v>Rozpočet</v>
          </cell>
          <cell r="C2" t="str">
            <v>01, vlastní cenová soustava</v>
          </cell>
          <cell r="E2" t="str">
            <v>MaR</v>
          </cell>
        </row>
        <row r="5">
          <cell r="C5" t="str">
            <v>BRNO, ulice ŠPITÁLKA 8, parc. č. 92, k.ú. Trnitá</v>
          </cell>
        </row>
        <row r="7">
          <cell r="C7" t="str">
            <v>POLYFUNKČNÍ BUDOVA "LIDERA"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CC99"/>
    <outlinePr summaryBelow="0" summaryRight="0"/>
    <pageSetUpPr fitToPage="1"/>
  </sheetPr>
  <dimension ref="A1:H67"/>
  <sheetViews>
    <sheetView tabSelected="1" zoomScaleNormal="100" zoomScaleSheetLayoutView="85" workbookViewId="0">
      <pane xSplit="6" ySplit="5" topLeftCell="G6" activePane="bottomRight" state="frozen"/>
      <selection activeCell="A24" sqref="A24"/>
      <selection pane="topRight" activeCell="A24" sqref="A24"/>
      <selection pane="bottomLeft" activeCell="A24" sqref="A24"/>
      <selection pane="bottomRight" activeCell="H16" sqref="H16"/>
    </sheetView>
  </sheetViews>
  <sheetFormatPr defaultColWidth="8.85546875" defaultRowHeight="12" x14ac:dyDescent="0.25"/>
  <cols>
    <col min="1" max="1" width="50.7109375" style="14" customWidth="1"/>
    <col min="2" max="2" width="15.7109375" style="14" customWidth="1"/>
    <col min="3" max="3" width="5.7109375" style="14" customWidth="1"/>
    <col min="4" max="4" width="7.7109375" style="14" customWidth="1"/>
    <col min="5" max="5" width="8.85546875" style="14" customWidth="1"/>
    <col min="6" max="6" width="9.85546875" style="14" customWidth="1"/>
    <col min="7" max="16384" width="8.85546875" style="14"/>
  </cols>
  <sheetData>
    <row r="1" spans="1:8" s="3" customFormat="1" ht="15.75" x14ac:dyDescent="0.25">
      <c r="A1" s="1" t="s">
        <v>0</v>
      </c>
      <c r="B1" s="2"/>
      <c r="C1" s="2"/>
      <c r="D1" s="2"/>
      <c r="E1" s="78"/>
      <c r="F1" s="79"/>
    </row>
    <row r="2" spans="1:8" s="3" customFormat="1" ht="16.5" x14ac:dyDescent="0.25">
      <c r="A2" s="80" t="s">
        <v>1</v>
      </c>
      <c r="B2" s="81"/>
      <c r="C2" s="81"/>
      <c r="D2" s="81"/>
      <c r="E2" s="81"/>
      <c r="F2" s="82"/>
    </row>
    <row r="3" spans="1:8" s="3" customFormat="1" ht="15" x14ac:dyDescent="0.25">
      <c r="A3" s="4" t="s">
        <v>2</v>
      </c>
      <c r="B3" s="5"/>
      <c r="C3" s="5"/>
      <c r="D3" s="5"/>
      <c r="E3" s="5"/>
      <c r="F3" s="6"/>
    </row>
    <row r="4" spans="1:8" s="3" customFormat="1" ht="13.5" thickBot="1" x14ac:dyDescent="0.3">
      <c r="A4" s="7" t="s">
        <v>3</v>
      </c>
      <c r="B4" s="8" t="s">
        <v>4</v>
      </c>
      <c r="C4" s="9"/>
      <c r="D4" s="9"/>
      <c r="E4" s="8" t="s">
        <v>5</v>
      </c>
      <c r="F4" s="10">
        <v>24103</v>
      </c>
    </row>
    <row r="5" spans="1:8" x14ac:dyDescent="0.25">
      <c r="A5" s="11" t="s">
        <v>6</v>
      </c>
      <c r="B5" s="11" t="s">
        <v>7</v>
      </c>
      <c r="C5" s="11" t="s">
        <v>8</v>
      </c>
      <c r="D5" s="12" t="s">
        <v>9</v>
      </c>
      <c r="E5" s="13" t="s">
        <v>10</v>
      </c>
      <c r="F5" s="13" t="s">
        <v>11</v>
      </c>
    </row>
    <row r="6" spans="1:8" x14ac:dyDescent="0.25">
      <c r="A6" s="15" t="s">
        <v>12</v>
      </c>
      <c r="B6" s="16" t="s">
        <v>13</v>
      </c>
      <c r="C6" s="17"/>
      <c r="D6" s="17" t="s">
        <v>14</v>
      </c>
      <c r="E6" s="18"/>
      <c r="F6" s="19">
        <f>SUM(F7,F11,F13,F10,F18)</f>
        <v>0</v>
      </c>
    </row>
    <row r="7" spans="1:8" x14ac:dyDescent="0.25">
      <c r="A7" s="20" t="s">
        <v>15</v>
      </c>
      <c r="B7" s="21"/>
      <c r="C7" s="22"/>
      <c r="D7" s="22" t="s">
        <v>16</v>
      </c>
      <c r="E7" s="23"/>
      <c r="F7" s="24">
        <f>SUM(F8:F9)</f>
        <v>0</v>
      </c>
    </row>
    <row r="8" spans="1:8" ht="34.9" customHeight="1" x14ac:dyDescent="0.25">
      <c r="A8" s="25" t="s">
        <v>17</v>
      </c>
      <c r="B8" s="26" t="s">
        <v>18</v>
      </c>
      <c r="C8" s="27" t="s">
        <v>19</v>
      </c>
      <c r="D8" s="26">
        <v>1</v>
      </c>
      <c r="E8" s="28"/>
      <c r="F8" s="28">
        <f t="shared" ref="F8:F9" si="0">D8*E8</f>
        <v>0</v>
      </c>
    </row>
    <row r="9" spans="1:8" ht="24" x14ac:dyDescent="0.25">
      <c r="A9" s="25" t="s">
        <v>20</v>
      </c>
      <c r="B9" s="26" t="s">
        <v>21</v>
      </c>
      <c r="C9" s="27" t="s">
        <v>19</v>
      </c>
      <c r="D9" s="26">
        <v>1</v>
      </c>
      <c r="E9" s="28"/>
      <c r="F9" s="28">
        <f t="shared" si="0"/>
        <v>0</v>
      </c>
    </row>
    <row r="10" spans="1:8" x14ac:dyDescent="0.25">
      <c r="A10" s="29" t="s">
        <v>22</v>
      </c>
      <c r="B10" s="30" t="s">
        <v>23</v>
      </c>
      <c r="C10" s="22"/>
      <c r="D10" s="22" t="s">
        <v>16</v>
      </c>
      <c r="E10" s="23"/>
      <c r="F10" s="24">
        <v>0</v>
      </c>
      <c r="G10" s="31"/>
      <c r="H10" s="32"/>
    </row>
    <row r="11" spans="1:8" s="34" customFormat="1" x14ac:dyDescent="0.2">
      <c r="A11" s="33" t="s">
        <v>24</v>
      </c>
      <c r="B11" s="21"/>
      <c r="C11" s="22"/>
      <c r="D11" s="22" t="s">
        <v>16</v>
      </c>
      <c r="E11" s="23"/>
      <c r="F11" s="24">
        <f>SUM(F12:F12)</f>
        <v>0</v>
      </c>
    </row>
    <row r="12" spans="1:8" s="34" customFormat="1" ht="36" x14ac:dyDescent="0.2">
      <c r="A12" s="25" t="s">
        <v>25</v>
      </c>
      <c r="B12" s="26" t="s">
        <v>26</v>
      </c>
      <c r="C12" s="27" t="s">
        <v>19</v>
      </c>
      <c r="D12" s="35">
        <v>1</v>
      </c>
      <c r="E12" s="28"/>
      <c r="F12" s="28">
        <f>D12*E12</f>
        <v>0</v>
      </c>
    </row>
    <row r="13" spans="1:8" x14ac:dyDescent="0.25">
      <c r="A13" s="33" t="s">
        <v>27</v>
      </c>
      <c r="B13" s="21"/>
      <c r="C13" s="22"/>
      <c r="D13" s="22" t="s">
        <v>16</v>
      </c>
      <c r="E13" s="23"/>
      <c r="F13" s="24">
        <f>SUM(F14:F17)</f>
        <v>0</v>
      </c>
    </row>
    <row r="14" spans="1:8" s="37" customFormat="1" x14ac:dyDescent="0.25">
      <c r="A14" s="36" t="s">
        <v>28</v>
      </c>
      <c r="B14" s="26" t="s">
        <v>29</v>
      </c>
      <c r="C14" s="27" t="s">
        <v>19</v>
      </c>
      <c r="D14" s="35">
        <v>1</v>
      </c>
      <c r="E14" s="28"/>
      <c r="F14" s="28">
        <f t="shared" ref="F14:F17" si="1">D14*E14</f>
        <v>0</v>
      </c>
      <c r="G14" s="14"/>
      <c r="H14" s="14"/>
    </row>
    <row r="15" spans="1:8" s="37" customFormat="1" ht="24" x14ac:dyDescent="0.25">
      <c r="A15" s="36" t="s">
        <v>30</v>
      </c>
      <c r="B15" s="26" t="s">
        <v>31</v>
      </c>
      <c r="C15" s="27" t="s">
        <v>19</v>
      </c>
      <c r="D15" s="35">
        <v>1</v>
      </c>
      <c r="E15" s="28"/>
      <c r="F15" s="28">
        <f t="shared" si="1"/>
        <v>0</v>
      </c>
      <c r="G15" s="14"/>
      <c r="H15" s="14"/>
    </row>
    <row r="16" spans="1:8" s="37" customFormat="1" x14ac:dyDescent="0.25">
      <c r="A16" s="36" t="s">
        <v>32</v>
      </c>
      <c r="B16" s="26" t="s">
        <v>33</v>
      </c>
      <c r="C16" s="27" t="s">
        <v>19</v>
      </c>
      <c r="D16" s="35">
        <v>1</v>
      </c>
      <c r="E16" s="28"/>
      <c r="F16" s="28">
        <f t="shared" si="1"/>
        <v>0</v>
      </c>
      <c r="G16" s="14"/>
      <c r="H16" s="14"/>
    </row>
    <row r="17" spans="1:8" s="37" customFormat="1" x14ac:dyDescent="0.25">
      <c r="A17" s="36" t="s">
        <v>34</v>
      </c>
      <c r="B17" s="26" t="s">
        <v>35</v>
      </c>
      <c r="C17" s="27" t="s">
        <v>19</v>
      </c>
      <c r="D17" s="35">
        <v>1</v>
      </c>
      <c r="E17" s="28"/>
      <c r="F17" s="28">
        <f t="shared" si="1"/>
        <v>0</v>
      </c>
      <c r="G17" s="14"/>
      <c r="H17" s="14"/>
    </row>
    <row r="18" spans="1:8" x14ac:dyDescent="0.25">
      <c r="A18" s="20" t="s">
        <v>36</v>
      </c>
      <c r="B18" s="38"/>
      <c r="C18" s="22"/>
      <c r="D18" s="22" t="s">
        <v>16</v>
      </c>
      <c r="E18" s="23"/>
      <c r="F18" s="24">
        <f>ROUND(SUM(F19:F33),0)</f>
        <v>0</v>
      </c>
    </row>
    <row r="19" spans="1:8" s="34" customFormat="1" x14ac:dyDescent="0.2">
      <c r="A19" s="36" t="s">
        <v>37</v>
      </c>
      <c r="B19" s="26" t="s">
        <v>38</v>
      </c>
      <c r="C19" s="39" t="s">
        <v>39</v>
      </c>
      <c r="D19" s="40">
        <v>40.799999999999997</v>
      </c>
      <c r="E19" s="28"/>
      <c r="F19" s="28">
        <f t="shared" ref="F19:F32" si="2">D19*E19</f>
        <v>0</v>
      </c>
    </row>
    <row r="20" spans="1:8" s="34" customFormat="1" x14ac:dyDescent="0.2">
      <c r="A20" s="36" t="s">
        <v>37</v>
      </c>
      <c r="B20" s="26" t="s">
        <v>40</v>
      </c>
      <c r="C20" s="39" t="s">
        <v>39</v>
      </c>
      <c r="D20" s="40">
        <v>10.799999999999999</v>
      </c>
      <c r="E20" s="28"/>
      <c r="F20" s="28">
        <f t="shared" si="2"/>
        <v>0</v>
      </c>
    </row>
    <row r="21" spans="1:8" s="34" customFormat="1" x14ac:dyDescent="0.2">
      <c r="A21" s="36" t="s">
        <v>41</v>
      </c>
      <c r="B21" s="26" t="s">
        <v>42</v>
      </c>
      <c r="C21" s="39" t="s">
        <v>39</v>
      </c>
      <c r="D21" s="40">
        <v>92.399999999999991</v>
      </c>
      <c r="E21" s="28"/>
      <c r="F21" s="28">
        <f t="shared" si="2"/>
        <v>0</v>
      </c>
    </row>
    <row r="22" spans="1:8" s="34" customFormat="1" x14ac:dyDescent="0.2">
      <c r="A22" s="36" t="s">
        <v>41</v>
      </c>
      <c r="B22" s="26" t="s">
        <v>43</v>
      </c>
      <c r="C22" s="39" t="s">
        <v>39</v>
      </c>
      <c r="D22" s="40">
        <v>6</v>
      </c>
      <c r="E22" s="28"/>
      <c r="F22" s="28">
        <f t="shared" si="2"/>
        <v>0</v>
      </c>
    </row>
    <row r="23" spans="1:8" s="34" customFormat="1" x14ac:dyDescent="0.2">
      <c r="A23" s="25" t="s">
        <v>44</v>
      </c>
      <c r="B23" s="26" t="s">
        <v>45</v>
      </c>
      <c r="C23" s="39" t="s">
        <v>39</v>
      </c>
      <c r="D23" s="40">
        <v>16</v>
      </c>
      <c r="E23" s="28"/>
      <c r="F23" s="28">
        <f t="shared" si="2"/>
        <v>0</v>
      </c>
    </row>
    <row r="24" spans="1:8" s="34" customFormat="1" x14ac:dyDescent="0.2">
      <c r="A24" s="25" t="s">
        <v>46</v>
      </c>
      <c r="B24" s="26" t="s">
        <v>47</v>
      </c>
      <c r="C24" s="39" t="s">
        <v>39</v>
      </c>
      <c r="D24" s="40">
        <v>10</v>
      </c>
      <c r="E24" s="28"/>
      <c r="F24" s="28">
        <f t="shared" si="2"/>
        <v>0</v>
      </c>
    </row>
    <row r="25" spans="1:8" s="34" customFormat="1" x14ac:dyDescent="0.2">
      <c r="A25" s="41" t="s">
        <v>48</v>
      </c>
      <c r="B25" s="26" t="s">
        <v>49</v>
      </c>
      <c r="C25" s="42" t="s">
        <v>39</v>
      </c>
      <c r="D25" s="40">
        <v>10</v>
      </c>
      <c r="E25" s="43"/>
      <c r="F25" s="43">
        <f t="shared" si="2"/>
        <v>0</v>
      </c>
    </row>
    <row r="26" spans="1:8" s="34" customFormat="1" ht="24" x14ac:dyDescent="0.2">
      <c r="A26" s="25" t="s">
        <v>50</v>
      </c>
      <c r="B26" s="26" t="s">
        <v>51</v>
      </c>
      <c r="C26" s="39" t="s">
        <v>39</v>
      </c>
      <c r="D26" s="40">
        <v>22</v>
      </c>
      <c r="E26" s="28"/>
      <c r="F26" s="28">
        <f t="shared" si="2"/>
        <v>0</v>
      </c>
    </row>
    <row r="27" spans="1:8" s="34" customFormat="1" x14ac:dyDescent="0.2">
      <c r="A27" s="25" t="s">
        <v>52</v>
      </c>
      <c r="B27" s="26" t="s">
        <v>53</v>
      </c>
      <c r="C27" s="39" t="s">
        <v>39</v>
      </c>
      <c r="D27" s="40">
        <v>50</v>
      </c>
      <c r="E27" s="28"/>
      <c r="F27" s="28">
        <f t="shared" si="2"/>
        <v>0</v>
      </c>
    </row>
    <row r="28" spans="1:8" s="34" customFormat="1" ht="36" x14ac:dyDescent="0.2">
      <c r="A28" s="25" t="s">
        <v>54</v>
      </c>
      <c r="B28" s="26" t="s">
        <v>55</v>
      </c>
      <c r="C28" s="39" t="s">
        <v>19</v>
      </c>
      <c r="D28" s="40">
        <v>6</v>
      </c>
      <c r="E28" s="28"/>
      <c r="F28" s="28">
        <f t="shared" si="2"/>
        <v>0</v>
      </c>
    </row>
    <row r="29" spans="1:8" s="34" customFormat="1" x14ac:dyDescent="0.2">
      <c r="A29" s="41" t="s">
        <v>56</v>
      </c>
      <c r="B29" s="26"/>
      <c r="C29" s="42" t="s">
        <v>19</v>
      </c>
      <c r="D29" s="40">
        <v>8</v>
      </c>
      <c r="E29" s="43"/>
      <c r="F29" s="43">
        <f t="shared" si="2"/>
        <v>0</v>
      </c>
    </row>
    <row r="30" spans="1:8" s="34" customFormat="1" x14ac:dyDescent="0.2">
      <c r="A30" s="25" t="s">
        <v>57</v>
      </c>
      <c r="B30" s="26"/>
      <c r="C30" s="39" t="s">
        <v>19</v>
      </c>
      <c r="D30" s="40">
        <v>2</v>
      </c>
      <c r="E30" s="43"/>
      <c r="F30" s="43">
        <f t="shared" si="2"/>
        <v>0</v>
      </c>
    </row>
    <row r="31" spans="1:8" s="34" customFormat="1" ht="24" x14ac:dyDescent="0.2">
      <c r="A31" s="25" t="s">
        <v>58</v>
      </c>
      <c r="B31" s="26"/>
      <c r="C31" s="39" t="s">
        <v>19</v>
      </c>
      <c r="D31" s="40">
        <v>4</v>
      </c>
      <c r="E31" s="43"/>
      <c r="F31" s="43">
        <f t="shared" si="2"/>
        <v>0</v>
      </c>
    </row>
    <row r="32" spans="1:8" s="34" customFormat="1" x14ac:dyDescent="0.2">
      <c r="A32" s="25" t="s">
        <v>59</v>
      </c>
      <c r="B32" s="26"/>
      <c r="C32" s="39" t="s">
        <v>19</v>
      </c>
      <c r="D32" s="40">
        <v>1</v>
      </c>
      <c r="E32" s="43"/>
      <c r="F32" s="43">
        <f t="shared" si="2"/>
        <v>0</v>
      </c>
    </row>
    <row r="33" spans="1:6" x14ac:dyDescent="0.25">
      <c r="A33" s="37" t="s">
        <v>60</v>
      </c>
      <c r="B33" s="26"/>
      <c r="C33" s="39" t="s">
        <v>61</v>
      </c>
      <c r="D33" s="40">
        <v>1</v>
      </c>
      <c r="E33" s="28"/>
      <c r="F33" s="28">
        <f>ROUND(D33*E33,0)</f>
        <v>0</v>
      </c>
    </row>
    <row r="34" spans="1:6" x14ac:dyDescent="0.25">
      <c r="A34" s="44" t="s">
        <v>62</v>
      </c>
      <c r="B34" s="45" t="s">
        <v>13</v>
      </c>
      <c r="C34" s="46"/>
      <c r="D34" s="46" t="s">
        <v>63</v>
      </c>
      <c r="E34" s="47"/>
      <c r="F34" s="48">
        <f>SUM(F35,F50,F53,F57)</f>
        <v>0</v>
      </c>
    </row>
    <row r="35" spans="1:6" x14ac:dyDescent="0.25">
      <c r="A35" s="49" t="s">
        <v>64</v>
      </c>
      <c r="B35" s="50"/>
      <c r="C35" s="51"/>
      <c r="D35" s="51" t="s">
        <v>16</v>
      </c>
      <c r="E35" s="52"/>
      <c r="F35" s="53">
        <f>ROUND(SUM(F36:F49),0)</f>
        <v>0</v>
      </c>
    </row>
    <row r="36" spans="1:6" x14ac:dyDescent="0.25">
      <c r="A36" s="37" t="s">
        <v>65</v>
      </c>
      <c r="B36" s="26"/>
      <c r="C36" s="39" t="s">
        <v>39</v>
      </c>
      <c r="D36" s="54">
        <v>150</v>
      </c>
      <c r="E36" s="28"/>
      <c r="F36" s="28">
        <f t="shared" ref="F36:F42" si="3">D36*E36</f>
        <v>0</v>
      </c>
    </row>
    <row r="37" spans="1:6" x14ac:dyDescent="0.25">
      <c r="A37" s="37" t="s">
        <v>44</v>
      </c>
      <c r="B37" s="26"/>
      <c r="C37" s="39" t="s">
        <v>39</v>
      </c>
      <c r="D37" s="54">
        <v>16</v>
      </c>
      <c r="E37" s="28"/>
      <c r="F37" s="28">
        <f t="shared" si="3"/>
        <v>0</v>
      </c>
    </row>
    <row r="38" spans="1:6" x14ac:dyDescent="0.25">
      <c r="A38" s="37" t="s">
        <v>66</v>
      </c>
      <c r="B38" s="26"/>
      <c r="C38" s="39" t="s">
        <v>39</v>
      </c>
      <c r="D38" s="54">
        <v>10</v>
      </c>
      <c r="E38" s="28"/>
      <c r="F38" s="28">
        <f t="shared" si="3"/>
        <v>0</v>
      </c>
    </row>
    <row r="39" spans="1:6" x14ac:dyDescent="0.25">
      <c r="A39" s="37" t="s">
        <v>67</v>
      </c>
      <c r="B39" s="26"/>
      <c r="C39" s="39" t="s">
        <v>39</v>
      </c>
      <c r="D39" s="54">
        <v>22</v>
      </c>
      <c r="E39" s="28"/>
      <c r="F39" s="28">
        <f t="shared" si="3"/>
        <v>0</v>
      </c>
    </row>
    <row r="40" spans="1:6" x14ac:dyDescent="0.25">
      <c r="A40" s="37" t="s">
        <v>68</v>
      </c>
      <c r="B40" s="26"/>
      <c r="C40" s="39" t="s">
        <v>39</v>
      </c>
      <c r="D40" s="54">
        <v>50</v>
      </c>
      <c r="E40" s="28"/>
      <c r="F40" s="28">
        <f t="shared" si="3"/>
        <v>0</v>
      </c>
    </row>
    <row r="41" spans="1:6" x14ac:dyDescent="0.25">
      <c r="A41" s="37" t="s">
        <v>69</v>
      </c>
      <c r="B41" s="26"/>
      <c r="C41" s="39" t="s">
        <v>19</v>
      </c>
      <c r="D41" s="54">
        <v>15</v>
      </c>
      <c r="E41" s="28"/>
      <c r="F41" s="28">
        <f t="shared" si="3"/>
        <v>0</v>
      </c>
    </row>
    <row r="42" spans="1:6" x14ac:dyDescent="0.25">
      <c r="A42" s="37" t="s">
        <v>60</v>
      </c>
      <c r="B42" s="26"/>
      <c r="C42" s="39" t="s">
        <v>61</v>
      </c>
      <c r="D42" s="54">
        <v>1</v>
      </c>
      <c r="E42" s="28"/>
      <c r="F42" s="28">
        <f t="shared" si="3"/>
        <v>0</v>
      </c>
    </row>
    <row r="43" spans="1:6" x14ac:dyDescent="0.25">
      <c r="A43" s="55" t="s">
        <v>70</v>
      </c>
      <c r="B43" s="26"/>
      <c r="C43" s="39" t="s">
        <v>19</v>
      </c>
      <c r="D43" s="54">
        <v>1</v>
      </c>
      <c r="E43" s="28"/>
      <c r="F43" s="28">
        <f>D43*E43</f>
        <v>0</v>
      </c>
    </row>
    <row r="44" spans="1:6" x14ac:dyDescent="0.25">
      <c r="A44" s="37" t="s">
        <v>71</v>
      </c>
      <c r="B44" s="26"/>
      <c r="C44" s="39" t="s">
        <v>19</v>
      </c>
      <c r="D44" s="54">
        <v>19</v>
      </c>
      <c r="E44" s="28"/>
      <c r="F44" s="28">
        <f t="shared" ref="F44:F49" si="4">D44*E44</f>
        <v>0</v>
      </c>
    </row>
    <row r="45" spans="1:6" x14ac:dyDescent="0.25">
      <c r="A45" s="37" t="s">
        <v>72</v>
      </c>
      <c r="B45" s="26"/>
      <c r="C45" s="39" t="s">
        <v>19</v>
      </c>
      <c r="D45" s="54">
        <v>6</v>
      </c>
      <c r="E45" s="28"/>
      <c r="F45" s="28">
        <f>D45*E45</f>
        <v>0</v>
      </c>
    </row>
    <row r="46" spans="1:6" x14ac:dyDescent="0.25">
      <c r="A46" s="37" t="s">
        <v>73</v>
      </c>
      <c r="B46" s="26"/>
      <c r="C46" s="39" t="s">
        <v>19</v>
      </c>
      <c r="D46" s="54">
        <v>6</v>
      </c>
      <c r="E46" s="28"/>
      <c r="F46" s="28">
        <f>D46*E46</f>
        <v>0</v>
      </c>
    </row>
    <row r="47" spans="1:6" x14ac:dyDescent="0.25">
      <c r="A47" s="37" t="s">
        <v>74</v>
      </c>
      <c r="B47" s="26"/>
      <c r="C47" s="39" t="s">
        <v>19</v>
      </c>
      <c r="D47" s="54">
        <v>18</v>
      </c>
      <c r="E47" s="28"/>
      <c r="F47" s="28">
        <f>D47*E47</f>
        <v>0</v>
      </c>
    </row>
    <row r="48" spans="1:6" x14ac:dyDescent="0.25">
      <c r="A48" s="37" t="s">
        <v>75</v>
      </c>
      <c r="B48" s="26"/>
      <c r="C48" s="39" t="s">
        <v>61</v>
      </c>
      <c r="D48" s="54">
        <v>1</v>
      </c>
      <c r="E48" s="28"/>
      <c r="F48" s="28">
        <f t="shared" si="4"/>
        <v>0</v>
      </c>
    </row>
    <row r="49" spans="1:6" x14ac:dyDescent="0.25">
      <c r="A49" s="37" t="s">
        <v>76</v>
      </c>
      <c r="B49" s="26"/>
      <c r="C49" s="39" t="s">
        <v>61</v>
      </c>
      <c r="D49" s="54">
        <v>1</v>
      </c>
      <c r="E49" s="28"/>
      <c r="F49" s="28">
        <f t="shared" si="4"/>
        <v>0</v>
      </c>
    </row>
    <row r="50" spans="1:6" s="34" customFormat="1" x14ac:dyDescent="0.2">
      <c r="A50" s="49" t="s">
        <v>77</v>
      </c>
      <c r="B50" s="56"/>
      <c r="C50" s="51"/>
      <c r="D50" s="51" t="s">
        <v>16</v>
      </c>
      <c r="E50" s="52"/>
      <c r="F50" s="53">
        <f>SUM(F51:F52)</f>
        <v>0</v>
      </c>
    </row>
    <row r="51" spans="1:6" s="34" customFormat="1" x14ac:dyDescent="0.2">
      <c r="A51" s="57" t="s">
        <v>78</v>
      </c>
      <c r="B51" s="26" t="s">
        <v>79</v>
      </c>
      <c r="C51" s="58" t="s">
        <v>19</v>
      </c>
      <c r="D51" s="59">
        <v>1</v>
      </c>
      <c r="E51" s="28"/>
      <c r="F51" s="28">
        <f>D51*E51</f>
        <v>0</v>
      </c>
    </row>
    <row r="52" spans="1:6" s="34" customFormat="1" x14ac:dyDescent="0.2">
      <c r="A52" s="60" t="s">
        <v>80</v>
      </c>
      <c r="B52" s="26" t="s">
        <v>81</v>
      </c>
      <c r="C52" s="58" t="s">
        <v>19</v>
      </c>
      <c r="D52" s="59">
        <v>1</v>
      </c>
      <c r="E52" s="28"/>
      <c r="F52" s="28">
        <f>D52*E52</f>
        <v>0</v>
      </c>
    </row>
    <row r="53" spans="1:6" s="34" customFormat="1" x14ac:dyDescent="0.2">
      <c r="A53" s="49" t="s">
        <v>82</v>
      </c>
      <c r="B53" s="56"/>
      <c r="C53" s="51"/>
      <c r="D53" s="51" t="s">
        <v>16</v>
      </c>
      <c r="E53" s="52"/>
      <c r="F53" s="53">
        <f>SUM(F54:F56)</f>
        <v>0</v>
      </c>
    </row>
    <row r="54" spans="1:6" s="34" customFormat="1" x14ac:dyDescent="0.2">
      <c r="A54" s="60" t="s">
        <v>83</v>
      </c>
      <c r="B54" s="61"/>
      <c r="C54" s="39" t="s">
        <v>61</v>
      </c>
      <c r="D54" s="59">
        <v>1</v>
      </c>
      <c r="E54" s="28"/>
      <c r="F54" s="28">
        <f t="shared" ref="F54:F62" si="5">D54*E54</f>
        <v>0</v>
      </c>
    </row>
    <row r="55" spans="1:6" s="34" customFormat="1" x14ac:dyDescent="0.2">
      <c r="A55" s="57" t="s">
        <v>84</v>
      </c>
      <c r="B55" s="61"/>
      <c r="C55" s="39" t="s">
        <v>61</v>
      </c>
      <c r="D55" s="62">
        <v>1</v>
      </c>
      <c r="E55" s="28"/>
      <c r="F55" s="28">
        <f t="shared" si="5"/>
        <v>0</v>
      </c>
    </row>
    <row r="56" spans="1:6" s="34" customFormat="1" x14ac:dyDescent="0.2">
      <c r="A56" s="63" t="s">
        <v>85</v>
      </c>
      <c r="B56" s="61"/>
      <c r="C56" s="39" t="s">
        <v>61</v>
      </c>
      <c r="D56" s="62">
        <v>1</v>
      </c>
      <c r="E56" s="28"/>
      <c r="F56" s="28">
        <f t="shared" si="5"/>
        <v>0</v>
      </c>
    </row>
    <row r="57" spans="1:6" s="34" customFormat="1" x14ac:dyDescent="0.2">
      <c r="A57" s="49" t="s">
        <v>86</v>
      </c>
      <c r="B57" s="56"/>
      <c r="C57" s="51"/>
      <c r="D57" s="51" t="s">
        <v>16</v>
      </c>
      <c r="E57" s="52"/>
      <c r="F57" s="53">
        <f>SUM(F58:F62)</f>
        <v>0</v>
      </c>
    </row>
    <row r="58" spans="1:6" s="34" customFormat="1" x14ac:dyDescent="0.2">
      <c r="A58" s="57" t="s">
        <v>87</v>
      </c>
      <c r="B58" s="58" t="s">
        <v>88</v>
      </c>
      <c r="C58" s="58" t="s">
        <v>61</v>
      </c>
      <c r="D58" s="59">
        <v>1</v>
      </c>
      <c r="E58" s="28"/>
      <c r="F58" s="28">
        <f>D58*E58</f>
        <v>0</v>
      </c>
    </row>
    <row r="59" spans="1:6" s="34" customFormat="1" x14ac:dyDescent="0.2">
      <c r="A59" s="60" t="s">
        <v>89</v>
      </c>
      <c r="B59" s="58" t="s">
        <v>90</v>
      </c>
      <c r="C59" s="58" t="s">
        <v>61</v>
      </c>
      <c r="D59" s="59">
        <v>1</v>
      </c>
      <c r="E59" s="28"/>
      <c r="F59" s="28">
        <f t="shared" si="5"/>
        <v>0</v>
      </c>
    </row>
    <row r="60" spans="1:6" s="34" customFormat="1" x14ac:dyDescent="0.2">
      <c r="A60" s="57" t="s">
        <v>91</v>
      </c>
      <c r="B60" s="58" t="s">
        <v>92</v>
      </c>
      <c r="C60" s="58" t="s">
        <v>61</v>
      </c>
      <c r="D60" s="59">
        <v>1</v>
      </c>
      <c r="E60" s="28"/>
      <c r="F60" s="28">
        <f t="shared" si="5"/>
        <v>0</v>
      </c>
    </row>
    <row r="61" spans="1:6" s="34" customFormat="1" x14ac:dyDescent="0.2">
      <c r="A61" s="57" t="s">
        <v>93</v>
      </c>
      <c r="B61" s="58"/>
      <c r="C61" s="58" t="s">
        <v>61</v>
      </c>
      <c r="D61" s="59">
        <v>1</v>
      </c>
      <c r="E61" s="28"/>
      <c r="F61" s="28">
        <f t="shared" si="5"/>
        <v>0</v>
      </c>
    </row>
    <row r="62" spans="1:6" s="34" customFormat="1" ht="12" customHeight="1" thickBot="1" x14ac:dyDescent="0.25">
      <c r="A62" s="57" t="s">
        <v>94</v>
      </c>
      <c r="B62" s="58"/>
      <c r="C62" s="58" t="s">
        <v>61</v>
      </c>
      <c r="D62" s="59">
        <v>1</v>
      </c>
      <c r="E62" s="28"/>
      <c r="F62" s="28">
        <f t="shared" si="5"/>
        <v>0</v>
      </c>
    </row>
    <row r="63" spans="1:6" ht="12.75" thickBot="1" x14ac:dyDescent="0.3">
      <c r="A63" s="64" t="s">
        <v>95</v>
      </c>
      <c r="B63" s="65" t="s">
        <v>96</v>
      </c>
      <c r="C63" s="66"/>
      <c r="D63" s="66" t="s">
        <v>63</v>
      </c>
      <c r="E63" s="67"/>
      <c r="F63" s="68">
        <f>F6+F34</f>
        <v>0</v>
      </c>
    </row>
    <row r="64" spans="1:6" x14ac:dyDescent="0.25">
      <c r="A64" s="69"/>
      <c r="B64" s="69"/>
      <c r="C64" s="70"/>
      <c r="D64" s="71"/>
      <c r="E64" s="72"/>
      <c r="F64" s="73"/>
    </row>
    <row r="65" spans="1:6" x14ac:dyDescent="0.25">
      <c r="A65" s="74" t="s">
        <v>97</v>
      </c>
      <c r="B65" s="69"/>
      <c r="C65" s="70"/>
      <c r="D65" s="71"/>
      <c r="E65" s="72"/>
      <c r="F65" s="73"/>
    </row>
    <row r="66" spans="1:6" x14ac:dyDescent="0.25">
      <c r="A66" s="75" t="s">
        <v>98</v>
      </c>
      <c r="B66" s="69"/>
      <c r="C66" s="70"/>
      <c r="D66" s="71"/>
      <c r="E66" s="72"/>
      <c r="F66" s="73"/>
    </row>
    <row r="67" spans="1:6" x14ac:dyDescent="0.25">
      <c r="A67" s="75" t="s">
        <v>99</v>
      </c>
      <c r="B67" s="37"/>
      <c r="C67" s="37"/>
      <c r="D67" s="76"/>
      <c r="E67" s="77"/>
      <c r="F67" s="77"/>
    </row>
  </sheetData>
  <autoFilter ref="D5:D63">
    <filterColumn colId="0">
      <customFilters>
        <customFilter operator="notEqual" val=" "/>
      </customFilters>
    </filterColumn>
  </autoFilter>
  <mergeCells count="2">
    <mergeCell ref="E1:F1"/>
    <mergeCell ref="A2:F2"/>
  </mergeCells>
  <printOptions gridLines="1"/>
  <pageMargins left="0.59055118110236227" right="0.39370078740157483" top="0.59055118110236227" bottom="0.59055118110236227" header="0.31496062992125984" footer="0.31496062992125984"/>
  <pageSetup paperSize="9" scale="94" fitToHeight="0" orientation="portrait" r:id="rId1"/>
  <headerFooter>
    <oddFooter>&amp;C&amp;"Arial,Kurzíva"&amp;9Stránka: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Rozpočet</vt:lpstr>
      <vt:lpstr>Rozpočet!Názvy_tisku</vt:lpstr>
      <vt:lpstr>Rozpočet!Oblast_tisku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Miloš Hort</dc:creator>
  <cp:lastModifiedBy>Melnik Emil</cp:lastModifiedBy>
  <dcterms:created xsi:type="dcterms:W3CDTF">2024-03-12T15:21:35Z</dcterms:created>
  <dcterms:modified xsi:type="dcterms:W3CDTF">2024-04-19T12:28:40Z</dcterms:modified>
</cp:coreProperties>
</file>